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CIRACI1\Downloads\"/>
    </mc:Choice>
  </mc:AlternateContent>
  <xr:revisionPtr revIDLastSave="0" documentId="8_{D77F21A8-BC13-4890-8422-FFBDAFF11887}" xr6:coauthVersionLast="47" xr6:coauthVersionMax="47" xr10:uidLastSave="{00000000-0000-0000-0000-000000000000}"/>
  <bookViews>
    <workbookView showSheetTabs="0" xWindow="-110" yWindow="-110" windowWidth="19420" windowHeight="10300" xr2:uid="{A5751B14-3695-4122-8AA2-800A903F25F6}"/>
  </bookViews>
  <sheets>
    <sheet name="FR - FCPE EUR" sheetId="5" r:id="rId1"/>
  </sheets>
  <definedNames>
    <definedName name="_xlnm.Print_Area" localSheetId="0">'FR - FCPE EUR'!$A$1:$K$94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5" l="1"/>
  <c r="B47" i="5" s="1"/>
  <c r="E79" i="5"/>
  <c r="D71" i="5"/>
  <c r="F37" i="5" l="1"/>
  <c r="G11" i="5"/>
  <c r="D47" i="5" s="1"/>
  <c r="F47" i="5" l="1"/>
  <c r="H47" i="5" s="1"/>
  <c r="E84" i="5"/>
  <c r="E85" i="5"/>
  <c r="E86" i="5"/>
  <c r="E83" i="5"/>
  <c r="E82" i="5"/>
  <c r="E81" i="5"/>
  <c r="E80" i="5"/>
  <c r="J47" i="5" l="1"/>
  <c r="E59" i="5" s="1"/>
  <c r="G59" i="5" s="1"/>
  <c r="F80" i="5"/>
  <c r="G80" i="5" s="1"/>
  <c r="H80" i="5" s="1"/>
  <c r="F85" i="5"/>
  <c r="G85" i="5" s="1"/>
  <c r="H85" i="5" s="1"/>
  <c r="F86" i="5"/>
  <c r="G86" i="5" s="1"/>
  <c r="H86" i="5" s="1"/>
  <c r="F79" i="5"/>
  <c r="G79" i="5" s="1"/>
  <c r="H79" i="5" s="1"/>
  <c r="F81" i="5"/>
  <c r="G81" i="5" s="1"/>
  <c r="H81" i="5" s="1"/>
  <c r="F71" i="5"/>
  <c r="H71" i="5" s="1"/>
  <c r="J71" i="5" s="1"/>
  <c r="F82" i="5"/>
  <c r="G82" i="5" s="1"/>
  <c r="H82" i="5" s="1"/>
  <c r="F83" i="5"/>
  <c r="G83" i="5" s="1"/>
  <c r="H83" i="5" s="1"/>
  <c r="F84" i="5"/>
  <c r="G84" i="5" s="1"/>
  <c r="H84" i="5" s="1"/>
</calcChain>
</file>

<file path=xl/sharedStrings.xml><?xml version="1.0" encoding="utf-8"?>
<sst xmlns="http://schemas.openxmlformats.org/spreadsheetml/2006/main" count="46" uniqueCount="46">
  <si>
    <t>SIMULA IL TUO INVESTIMENTO (EUR)</t>
  </si>
  <si>
    <t>Si prega di compilare solo le celle in blu turchese</t>
  </si>
  <si>
    <t>Prezzo di riferimento</t>
  </si>
  <si>
    <t>Prezzo di sottoscrizione</t>
  </si>
  <si>
    <t>Sconto</t>
  </si>
  <si>
    <r>
      <rPr>
        <b/>
        <u/>
        <sz val="18"/>
        <color rgb="FF000059"/>
        <rFont val="Century Gothic"/>
        <family val="2"/>
      </rPr>
      <t>Passo 1</t>
    </r>
    <r>
      <rPr>
        <b/>
        <sz val="18"/>
        <color rgb="FF000059"/>
        <rFont val="Century Gothic"/>
        <family val="2"/>
      </rPr>
      <t xml:space="preserve"> : Inserisci la tua retribuzione annua lorda stimata (premi/bonus inclusi) per il 2026</t>
    </r>
  </si>
  <si>
    <t>Retribuzione annua lorda (premi/bonus inclusi)</t>
  </si>
  <si>
    <t>Importo massimo autorizzato investibile (1)</t>
  </si>
  <si>
    <r>
      <rPr>
        <b/>
        <u/>
        <sz val="18"/>
        <color rgb="FF000059"/>
        <rFont val="Century Gothic"/>
        <family val="2"/>
      </rPr>
      <t>Passo 2 :</t>
    </r>
    <r>
      <rPr>
        <b/>
        <sz val="18"/>
        <color rgb="FF000059"/>
        <rFont val="Century Gothic"/>
        <family val="2"/>
      </rPr>
      <t xml:space="preserve"> Inserisci l'importo che desideri investire (entro il limite autorizzato)</t>
    </r>
  </si>
  <si>
    <t>Min €50 | Max 1/4 della retribuzione annua lorda stimata (entro il limite di € 50.000)</t>
  </si>
  <si>
    <t>Importo lordo che desideri investire</t>
  </si>
  <si>
    <r>
      <rPr>
        <b/>
        <u/>
        <sz val="18"/>
        <color rgb="FF000059"/>
        <rFont val="Century Gothic"/>
        <family val="2"/>
      </rPr>
      <t>Passo 3 :</t>
    </r>
    <r>
      <rPr>
        <b/>
        <sz val="18"/>
        <color rgb="FF000059"/>
        <rFont val="Century Gothic"/>
        <family val="2"/>
      </rPr>
      <t xml:space="preserve"> Visualizza il tuo investimento al momento della sottoscrizione</t>
    </r>
  </si>
  <si>
    <t>Importo investito</t>
  </si>
  <si>
    <t>Numero di azioni acquistate</t>
  </si>
  <si>
    <t>Numero di azioni offerte</t>
  </si>
  <si>
    <t xml:space="preserve">Numero totale </t>
  </si>
  <si>
    <t>Importo totale effettivamente</t>
  </si>
  <si>
    <t>(entro l'importo massimo autorizzato)</t>
  </si>
  <si>
    <t>(con il prezzo scontato)</t>
  </si>
  <si>
    <t>(Azioni gratuite) (2)</t>
  </si>
  <si>
    <t>di azioni acquisite</t>
  </si>
  <si>
    <t>investito (3)</t>
  </si>
  <si>
    <t>Ammontare dei vantaggi economici (sconto e quote gratuite) proposti dall'offerta per il vostro investimento:</t>
  </si>
  <si>
    <r>
      <rPr>
        <b/>
        <u/>
        <sz val="18"/>
        <color rgb="FF000059"/>
        <rFont val="Century Gothic"/>
        <family val="2"/>
      </rPr>
      <t>Passo 4 :</t>
    </r>
    <r>
      <rPr>
        <b/>
        <sz val="18"/>
        <color rgb="FF000059"/>
        <rFont val="Century Gothic"/>
        <family val="2"/>
      </rPr>
      <t xml:space="preserve"> Simula il tuo investimento inserendo un prezzo stimato (della quota) </t>
    </r>
    <r>
      <rPr>
        <b/>
        <u/>
        <sz val="18"/>
        <color rgb="FF000059"/>
        <rFont val="Century Gothic"/>
        <family val="2"/>
      </rPr>
      <t xml:space="preserve">alla fine del periodo di blocco </t>
    </r>
  </si>
  <si>
    <t>(Durata di 3 anni tranne in caso di rilascio anticipato)</t>
  </si>
  <si>
    <t>Il tuo investimento seguirà l'evoluzione del prezzo delle azioni Elis, sia al rialzo che al ribasso; è quindi esposto al rischio di perdita di capitale.</t>
  </si>
  <si>
    <t>Prezzo stimato delle azioni Elis</t>
  </si>
  <si>
    <t>Evoluzione del valore</t>
  </si>
  <si>
    <t>Valore finale stimato</t>
  </si>
  <si>
    <t>Guadagno totale</t>
  </si>
  <si>
    <t>Guadagno totale stimato in %</t>
  </si>
  <si>
    <t>alla data di scadenza</t>
  </si>
  <si>
    <t>del titolo alla scadenza</t>
  </si>
  <si>
    <t>del vostro investimento</t>
  </si>
  <si>
    <t>stimato</t>
  </si>
  <si>
    <t>dell'investimento iniziale</t>
  </si>
  <si>
    <t>TABELLA DI FLUTTUAZIONE DEL PREZZO DELLE AZIONI</t>
  </si>
  <si>
    <t>Evoluzione del titolo alla scadenza</t>
  </si>
  <si>
    <t>Prezzo stimato alla data di scadenza</t>
  </si>
  <si>
    <t>Valore finale stimato del vostro investimento</t>
  </si>
  <si>
    <t>Guadagno totale stimato</t>
  </si>
  <si>
    <t>Guadagno totale stimato in % dell'investimento iniziale</t>
  </si>
  <si>
    <r>
      <t xml:space="preserve">Nota: tutti gli importi e i potenziali profitti sono al lordo </t>
    </r>
    <r>
      <rPr>
        <b/>
        <i/>
        <u/>
        <sz val="18"/>
        <color rgb="FFFF0000"/>
        <rFont val="Century Gothic"/>
        <family val="2"/>
      </rPr>
      <t>di contributi fiscali e sociali.</t>
    </r>
  </si>
  <si>
    <t>(1) corrispondente al 25% della retribuzione annua lorda stimata 2026 (bonus inclusi) entro il limite di 50.000 euro (importo massimo autorizzato a investire)</t>
  </si>
  <si>
    <t>(2) 1 azione offerta per 10 azioni acquistate</t>
  </si>
  <si>
    <t>(3) calcolato sulla base del numero totale delle azioni investite con il prezzo di riferimento del titolo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</si>
</sst>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([$€-2]\ * #,##0.00_);_([$€-2]\ * \(#,##0.00\);_([$€-2]\ * &quot;-&quot;??_);_(@_)"/>
    <numFmt numFmtId="165" formatCode="#,##0.00\ &quot;€&quot;"/>
    <numFmt numFmtId="166" formatCode="_-* #,##0.00\ [$€-40C]_-;\-* #,##0.00\ [$€-40C]_-;_-* &quot;-&quot;??\ [$€-40C]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40"/>
      <color rgb="FF000059"/>
      <name val="Century Gothic"/>
      <family val="2"/>
    </font>
    <font>
      <b/>
      <sz val="24"/>
      <color rgb="FF002060"/>
      <name val="Century Gothic"/>
      <family val="2"/>
    </font>
    <font>
      <sz val="16"/>
      <color theme="0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name val="Calibri"/>
      <family val="2"/>
      <scheme val="minor"/>
    </font>
    <font>
      <sz val="16"/>
      <name val="Calibri"/>
      <family val="2"/>
      <scheme val="minor"/>
    </font>
    <font>
      <b/>
      <sz val="22"/>
      <color rgb="FF000059"/>
      <name val="Century Gothic"/>
      <family val="2"/>
    </font>
    <font>
      <b/>
      <sz val="20"/>
      <color rgb="FF000059"/>
      <name val="Centhury gothic"/>
    </font>
    <font>
      <sz val="11"/>
      <color theme="1"/>
      <name val="Century Gothic"/>
      <family val="2"/>
    </font>
    <font>
      <b/>
      <sz val="16"/>
      <color rgb="FF16CBE2"/>
      <name val="Century Gothic"/>
      <family val="2"/>
    </font>
    <font>
      <i/>
      <sz val="12"/>
      <name val="Century Gothic"/>
      <family val="2"/>
    </font>
    <font>
      <i/>
      <sz val="14"/>
      <color theme="1"/>
      <name val="Century Gothic"/>
      <family val="2"/>
    </font>
    <font>
      <b/>
      <sz val="13"/>
      <color theme="1"/>
      <name val="Century Gothic"/>
      <family val="2"/>
    </font>
    <font>
      <b/>
      <i/>
      <sz val="12"/>
      <color rgb="FFFF0000"/>
      <name val="Century Gothic"/>
      <family val="2"/>
    </font>
    <font>
      <b/>
      <i/>
      <u/>
      <sz val="16"/>
      <color theme="1"/>
      <name val="Century Gothic"/>
      <family val="2"/>
    </font>
    <font>
      <b/>
      <i/>
      <sz val="12"/>
      <color theme="0"/>
      <name val="Century Gothic"/>
      <family val="2"/>
    </font>
    <font>
      <i/>
      <sz val="12"/>
      <color rgb="FFFF0000"/>
      <name val="Century Gothic"/>
      <family val="2"/>
    </font>
    <font>
      <b/>
      <i/>
      <sz val="12"/>
      <name val="Century Gothic"/>
      <family val="2"/>
    </font>
    <font>
      <i/>
      <sz val="12"/>
      <color theme="1"/>
      <name val="Century Gothic"/>
      <family val="2"/>
    </font>
    <font>
      <b/>
      <i/>
      <sz val="12"/>
      <color theme="1"/>
      <name val="Century Gothic"/>
      <family val="2"/>
    </font>
    <font>
      <i/>
      <sz val="11"/>
      <color theme="1"/>
      <name val="Century Gothic"/>
      <family val="2"/>
    </font>
    <font>
      <b/>
      <i/>
      <sz val="18"/>
      <color rgb="FFFF0000"/>
      <name val="Century Gothic"/>
      <family val="2"/>
    </font>
    <font>
      <b/>
      <i/>
      <u/>
      <sz val="18"/>
      <color rgb="FFFF0000"/>
      <name val="Century Gothic"/>
      <family val="2"/>
    </font>
    <font>
      <b/>
      <sz val="18"/>
      <color rgb="FF000059"/>
      <name val="Century Gothic"/>
      <family val="2"/>
    </font>
    <font>
      <b/>
      <u/>
      <sz val="18"/>
      <color rgb="FF000059"/>
      <name val="Century Gothic"/>
      <family val="2"/>
    </font>
    <font>
      <b/>
      <sz val="18"/>
      <color rgb="FF000059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8"/>
      <color rgb="FF000059"/>
      <name val="Calibri"/>
      <family val="2"/>
      <scheme val="minor"/>
    </font>
    <font>
      <b/>
      <i/>
      <sz val="14"/>
      <color rgb="FFFF0000"/>
      <name val="Century Gothic"/>
      <family val="2"/>
    </font>
    <font>
      <b/>
      <sz val="14"/>
      <color rgb="FF000059"/>
      <name val="Century Gothic"/>
      <family val="2"/>
    </font>
    <font>
      <i/>
      <sz val="12"/>
      <color rgb="FF000059"/>
      <name val="Century Gothic"/>
      <family val="2"/>
    </font>
    <font>
      <i/>
      <sz val="14"/>
      <color rgb="FF000059"/>
      <name val="Century Gothic"/>
      <family val="2"/>
    </font>
    <font>
      <b/>
      <sz val="14"/>
      <color rgb="FF16CBE2"/>
      <name val="Century Gothic"/>
      <family val="2"/>
    </font>
    <font>
      <b/>
      <sz val="18"/>
      <color rgb="FF16CBE2"/>
      <name val="Calibri"/>
      <family val="2"/>
      <scheme val="minor"/>
    </font>
    <font>
      <b/>
      <sz val="12"/>
      <color rgb="FFFF0000"/>
      <name val="Century Gothic"/>
      <family val="2"/>
    </font>
    <font>
      <i/>
      <sz val="16"/>
      <color theme="1"/>
      <name val="Century Gothic"/>
      <family val="2"/>
    </font>
    <font>
      <b/>
      <u/>
      <sz val="18"/>
      <color rgb="FF000059"/>
      <name val="Centhury gothic"/>
    </font>
    <font>
      <b/>
      <i/>
      <u/>
      <sz val="18"/>
      <color rgb="FF000059"/>
      <name val="Century Gothic"/>
      <family val="2"/>
    </font>
    <font>
      <sz val="11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005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89">
    <xf numFmtId="0" fontId="0" fillId="0" borderId="0" xfId="0"/>
    <xf numFmtId="9" fontId="29" fillId="0" borderId="1" xfId="3" applyFont="1" applyBorder="1" applyProtection="1"/>
    <xf numFmtId="165" fontId="25" fillId="0" borderId="1" xfId="3" applyNumberFormat="1" applyFont="1" applyBorder="1" applyProtection="1"/>
    <xf numFmtId="165" fontId="22" fillId="0" borderId="1" xfId="3" applyNumberFormat="1" applyFont="1" applyBorder="1" applyProtection="1"/>
    <xf numFmtId="165" fontId="29" fillId="3" borderId="1" xfId="3" applyNumberFormat="1" applyFont="1" applyFill="1" applyBorder="1" applyProtection="1"/>
    <xf numFmtId="0" fontId="19" fillId="0" borderId="0" xfId="3" applyNumberFormat="1" applyFont="1" applyFill="1" applyBorder="1" applyAlignment="1" applyProtection="1">
      <alignment horizontal="center"/>
    </xf>
    <xf numFmtId="166" fontId="45" fillId="0" borderId="0" xfId="1" applyNumberFormat="1" applyFont="1" applyFill="1" applyBorder="1" applyProtection="1">
      <protection locked="0"/>
    </xf>
    <xf numFmtId="9" fontId="29" fillId="3" borderId="1" xfId="3" applyFont="1" applyFill="1" applyBorder="1" applyProtection="1"/>
    <xf numFmtId="9" fontId="28" fillId="0" borderId="1" xfId="3" applyFont="1" applyBorder="1" applyProtection="1"/>
    <xf numFmtId="9" fontId="31" fillId="3" borderId="1" xfId="3" applyFont="1" applyFill="1" applyBorder="1" applyProtection="1"/>
    <xf numFmtId="9" fontId="30" fillId="0" borderId="1" xfId="3" applyFont="1" applyBorder="1" applyProtection="1"/>
    <xf numFmtId="10" fontId="37" fillId="0" borderId="0" xfId="3" applyNumberFormat="1" applyFont="1" applyFill="1" applyBorder="1" applyAlignment="1" applyProtection="1">
      <alignment horizontal="center"/>
    </xf>
    <xf numFmtId="166" fontId="37" fillId="0" borderId="0" xfId="1" applyNumberFormat="1" applyFont="1" applyFill="1" applyBorder="1" applyProtection="1"/>
    <xf numFmtId="44" fontId="37" fillId="0" borderId="0" xfId="1" applyFont="1" applyFill="1" applyBorder="1" applyProtection="1"/>
    <xf numFmtId="1" fontId="37" fillId="0" borderId="0" xfId="1" applyNumberFormat="1" applyFont="1" applyFill="1" applyBorder="1" applyAlignment="1" applyProtection="1">
      <alignment horizontal="center"/>
    </xf>
    <xf numFmtId="44" fontId="17" fillId="4" borderId="0" xfId="1" applyFont="1" applyFill="1" applyBorder="1" applyAlignment="1" applyProtection="1">
      <alignment horizontal="left"/>
    </xf>
    <xf numFmtId="44" fontId="17" fillId="4" borderId="0" xfId="1" applyFont="1" applyFill="1" applyBorder="1" applyAlignment="1" applyProtection="1">
      <alignment horizontal="center"/>
    </xf>
    <xf numFmtId="44" fontId="4" fillId="0" borderId="0" xfId="1" applyFont="1" applyBorder="1" applyAlignment="1" applyProtection="1">
      <alignment horizontal="left"/>
    </xf>
    <xf numFmtId="44" fontId="0" fillId="0" borderId="0" xfId="1" applyFont="1" applyBorder="1" applyAlignment="1" applyProtection="1">
      <alignment horizontal="left"/>
    </xf>
    <xf numFmtId="44" fontId="0" fillId="0" borderId="0" xfId="1" applyFont="1" applyBorder="1" applyAlignment="1" applyProtection="1">
      <alignment horizontal="center"/>
    </xf>
    <xf numFmtId="0" fontId="10" fillId="0" borderId="0" xfId="4" applyFont="1" applyFill="1" applyBorder="1" applyAlignment="1" applyProtection="1">
      <alignment horizontal="left"/>
    </xf>
    <xf numFmtId="44" fontId="21" fillId="0" borderId="0" xfId="1" applyFont="1" applyAlignment="1" applyProtection="1">
      <alignment horizontal="center"/>
      <protection locked="0"/>
    </xf>
    <xf numFmtId="44" fontId="21" fillId="0" borderId="0" xfId="1" applyFont="1" applyProtection="1">
      <protection locked="0"/>
    </xf>
    <xf numFmtId="10" fontId="19" fillId="5" borderId="0" xfId="3" applyNumberFormat="1" applyFont="1" applyFill="1" applyBorder="1" applyAlignment="1" applyProtection="1">
      <alignment horizontal="left"/>
    </xf>
    <xf numFmtId="0" fontId="19" fillId="5" borderId="0" xfId="3" applyNumberFormat="1" applyFont="1" applyFill="1" applyBorder="1" applyAlignment="1" applyProtection="1">
      <alignment horizontal="center"/>
    </xf>
    <xf numFmtId="0" fontId="2" fillId="0" borderId="0" xfId="0" applyFont="1"/>
    <xf numFmtId="0" fontId="12" fillId="0" borderId="0" xfId="0" applyFont="1" applyAlignment="1">
      <alignment horizontal="center"/>
    </xf>
    <xf numFmtId="0" fontId="4" fillId="0" borderId="0" xfId="0" applyFont="1"/>
    <xf numFmtId="0" fontId="15" fillId="0" borderId="0" xfId="0" applyFont="1"/>
    <xf numFmtId="0" fontId="13" fillId="0" borderId="0" xfId="0" applyFont="1" applyAlignment="1">
      <alignment horizontal="center"/>
    </xf>
    <xf numFmtId="0" fontId="11" fillId="4" borderId="0" xfId="0" applyFont="1" applyFill="1"/>
    <xf numFmtId="0" fontId="4" fillId="4" borderId="0" xfId="0" applyFont="1" applyFill="1"/>
    <xf numFmtId="0" fontId="20" fillId="0" borderId="0" xfId="0" applyFont="1"/>
    <xf numFmtId="0" fontId="21" fillId="0" borderId="0" xfId="0" applyFont="1" applyAlignment="1">
      <alignment horizontal="center"/>
    </xf>
    <xf numFmtId="0" fontId="6" fillId="0" borderId="0" xfId="0" applyFont="1"/>
    <xf numFmtId="0" fontId="16" fillId="4" borderId="0" xfId="0" applyFont="1" applyFill="1" applyAlignment="1">
      <alignment horizontal="center" vertical="center" wrapText="1"/>
    </xf>
    <xf numFmtId="0" fontId="16" fillId="4" borderId="0" xfId="0" applyFont="1" applyFill="1" applyAlignment="1">
      <alignment horizontal="center" wrapText="1"/>
    </xf>
    <xf numFmtId="0" fontId="8" fillId="0" borderId="0" xfId="0" applyFont="1"/>
    <xf numFmtId="164" fontId="7" fillId="0" borderId="0" xfId="0" applyNumberFormat="1" applyFont="1"/>
    <xf numFmtId="2" fontId="0" fillId="0" borderId="0" xfId="0" applyNumberFormat="1"/>
    <xf numFmtId="0" fontId="14" fillId="4" borderId="0" xfId="0" applyFont="1" applyFill="1"/>
    <xf numFmtId="0" fontId="17" fillId="0" borderId="0" xfId="0" applyFont="1"/>
    <xf numFmtId="0" fontId="7" fillId="0" borderId="0" xfId="0" applyFont="1"/>
    <xf numFmtId="9" fontId="18" fillId="0" borderId="0" xfId="0" applyNumberFormat="1" applyFont="1" applyAlignment="1">
      <alignment horizontal="center" vertical="center"/>
    </xf>
    <xf numFmtId="8" fontId="18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50" fillId="0" borderId="0" xfId="0" applyFont="1"/>
    <xf numFmtId="0" fontId="35" fillId="0" borderId="0" xfId="0" applyFont="1" applyAlignment="1">
      <alignment horizontal="center" vertical="center" wrapText="1"/>
    </xf>
    <xf numFmtId="0" fontId="44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166" fontId="35" fillId="0" borderId="0" xfId="1" applyNumberFormat="1" applyFont="1" applyFill="1" applyBorder="1" applyProtection="1"/>
    <xf numFmtId="0" fontId="43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44" fontId="20" fillId="0" borderId="0" xfId="0" applyNumberFormat="1" applyFont="1"/>
    <xf numFmtId="0" fontId="0" fillId="5" borderId="0" xfId="0" applyFill="1"/>
    <xf numFmtId="0" fontId="9" fillId="0" borderId="0" xfId="0" applyFont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44" fontId="19" fillId="5" borderId="0" xfId="0" applyNumberFormat="1" applyFont="1" applyFill="1" applyAlignment="1">
      <alignment horizontal="center"/>
    </xf>
    <xf numFmtId="0" fontId="47" fillId="5" borderId="0" xfId="0" applyFont="1" applyFill="1" applyAlignment="1">
      <alignment horizontal="center" vertical="center"/>
    </xf>
    <xf numFmtId="0" fontId="47" fillId="5" borderId="0" xfId="0" applyFont="1" applyFill="1"/>
    <xf numFmtId="0" fontId="47" fillId="0" borderId="0" xfId="0" applyFont="1"/>
    <xf numFmtId="0" fontId="23" fillId="5" borderId="0" xfId="0" applyFont="1" applyFill="1" applyAlignment="1">
      <alignment horizontal="center"/>
    </xf>
    <xf numFmtId="44" fontId="19" fillId="0" borderId="0" xfId="0" applyNumberFormat="1" applyFont="1" applyAlignment="1">
      <alignment horizontal="center"/>
    </xf>
    <xf numFmtId="44" fontId="0" fillId="0" borderId="0" xfId="0" applyNumberFormat="1"/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2" borderId="5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44" fontId="25" fillId="0" borderId="1" xfId="0" applyNumberFormat="1" applyFont="1" applyBorder="1"/>
    <xf numFmtId="44" fontId="22" fillId="0" borderId="1" xfId="0" applyNumberFormat="1" applyFont="1" applyBorder="1"/>
    <xf numFmtId="44" fontId="22" fillId="3" borderId="1" xfId="0" applyNumberFormat="1" applyFont="1" applyFill="1" applyBorder="1"/>
    <xf numFmtId="0" fontId="33" fillId="0" borderId="0" xfId="0" applyFont="1" applyAlignment="1">
      <alignment horizontal="left" vertical="center"/>
    </xf>
    <xf numFmtId="0" fontId="32" fillId="0" borderId="0" xfId="0" applyFont="1"/>
    <xf numFmtId="44" fontId="41" fillId="0" borderId="0" xfId="1" applyFont="1" applyBorder="1" applyAlignment="1" applyProtection="1">
      <alignment horizontal="left" wrapText="1"/>
    </xf>
    <xf numFmtId="0" fontId="41" fillId="0" borderId="0" xfId="4" applyFont="1" applyFill="1" applyBorder="1" applyAlignment="1" applyProtection="1">
      <alignment horizontal="left" wrapText="1"/>
    </xf>
    <xf numFmtId="8" fontId="18" fillId="0" borderId="0" xfId="1" applyNumberFormat="1" applyFont="1" applyFill="1" applyAlignment="1" applyProtection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49" fillId="0" borderId="0" xfId="0" applyFont="1" applyAlignment="1">
      <alignment horizontal="center"/>
    </xf>
    <xf numFmtId="0" fontId="24" fillId="0" borderId="0" xfId="0" applyFont="1" applyAlignment="1">
      <alignment horizontal="center" vertical="center" wrapText="1"/>
    </xf>
    <xf numFmtId="0" fontId="48" fillId="5" borderId="0" xfId="0" applyFont="1" applyFill="1" applyAlignment="1">
      <alignment horizontal="center"/>
    </xf>
  </cellXfs>
  <cellStyles count="5">
    <cellStyle name="Collegamento ipertestuale" xfId="4" builtinId="8"/>
    <cellStyle name="Monétaire 2" xfId="2" xr:uid="{3C06511D-6F6A-48B5-BB38-A791AD28CF61}"/>
    <cellStyle name="Normale" xfId="0" builtinId="0"/>
    <cellStyle name="Percentuale" xfId="3" builtinId="5"/>
    <cellStyle name="Valuta" xfId="1" builtinId="4"/>
  </cellStyles>
  <dxfs count="3"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colors>
    <mruColors>
      <color rgb="FF000059"/>
      <color rgb="FF16CBE2"/>
      <color rgb="FFEAEAEA"/>
      <color rgb="FF45C2CF"/>
      <color rgb="FF000099"/>
      <color rgb="FF39DBD3"/>
      <color rgb="FF6DE5DF"/>
      <color rgb="FF99CCFF"/>
      <color rgb="FFFFC7CE"/>
      <color rgb="FFFF7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996802</xdr:colOff>
      <xdr:row>6</xdr:row>
      <xdr:rowOff>143983</xdr:rowOff>
    </xdr:from>
    <xdr:to>
      <xdr:col>2</xdr:col>
      <xdr:colOff>992603</xdr:colOff>
      <xdr:row>13</xdr:row>
      <xdr:rowOff>102039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64489" y="2020550"/>
          <a:ext cx="1644905" cy="2074382"/>
        </a:xfrm>
        <a:prstGeom prst="rect">
          <a:avLst/>
        </a:prstGeom>
      </xdr:spPr>
    </xdr:pic>
    <xdr:clientData/>
  </xdr:twoCellAnchor>
  <xdr:twoCellAnchor>
    <xdr:from>
      <xdr:col>4</xdr:col>
      <xdr:colOff>368609</xdr:colOff>
      <xdr:row>9</xdr:row>
      <xdr:rowOff>16243</xdr:rowOff>
    </xdr:from>
    <xdr:to>
      <xdr:col>4</xdr:col>
      <xdr:colOff>1613769</xdr:colOff>
      <xdr:row>12</xdr:row>
      <xdr:rowOff>14143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6222154" y="2631288"/>
          <a:ext cx="1245160" cy="950400"/>
        </a:xfrm>
        <a:prstGeom prst="ellipse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800" b="1">
            <a:solidFill>
              <a:srgbClr val="002060"/>
            </a:solidFill>
            <a:latin typeface="Century Gothic" panose="020B0502020202020204" pitchFamily="34" charset="0"/>
          </a:endParaRPr>
        </a:p>
        <a:p>
          <a:pPr algn="ctr"/>
          <a:endParaRPr lang="fr-FR" sz="1800" b="1">
            <a:solidFill>
              <a:srgbClr val="002060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5</xdr:col>
      <xdr:colOff>1630559</xdr:colOff>
      <xdr:row>10</xdr:row>
      <xdr:rowOff>92906</xdr:rowOff>
    </xdr:from>
    <xdr:to>
      <xdr:col>6</xdr:col>
      <xdr:colOff>250859</xdr:colOff>
      <xdr:row>10</xdr:row>
      <xdr:rowOff>404672</xdr:rowOff>
    </xdr:to>
    <xdr:sp macro="" textlink="">
      <xdr:nvSpPr>
        <xdr:cNvPr id="29" name="Est égal à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8799375" y="3163465"/>
          <a:ext cx="587964" cy="311766"/>
        </a:xfrm>
        <a:prstGeom prst="mathEqual">
          <a:avLst/>
        </a:prstGeom>
        <a:solidFill>
          <a:srgbClr val="00005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1677744</xdr:colOff>
      <xdr:row>10</xdr:row>
      <xdr:rowOff>24448</xdr:rowOff>
    </xdr:from>
    <xdr:to>
      <xdr:col>5</xdr:col>
      <xdr:colOff>319996</xdr:colOff>
      <xdr:row>10</xdr:row>
      <xdr:rowOff>422008</xdr:rowOff>
    </xdr:to>
    <xdr:sp macro="" textlink="">
      <xdr:nvSpPr>
        <xdr:cNvPr id="30" name="Signe Moins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7531289" y="2899266"/>
          <a:ext cx="599207" cy="397560"/>
        </a:xfrm>
        <a:prstGeom prst="mathMinus">
          <a:avLst/>
        </a:prstGeom>
        <a:solidFill>
          <a:srgbClr val="000059"/>
        </a:solidFill>
        <a:ln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405557</xdr:colOff>
      <xdr:row>9</xdr:row>
      <xdr:rowOff>14982</xdr:rowOff>
    </xdr:from>
    <xdr:to>
      <xdr:col>5</xdr:col>
      <xdr:colOff>1436898</xdr:colOff>
      <xdr:row>12</xdr:row>
      <xdr:rowOff>2005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857469" y="2718401"/>
          <a:ext cx="1031341" cy="953530"/>
        </a:xfrm>
        <a:prstGeom prst="ellipse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800" b="1">
            <a:solidFill>
              <a:srgbClr val="002060"/>
            </a:solidFill>
            <a:latin typeface="Century Gothic" panose="020B0502020202020204" pitchFamily="34" charset="0"/>
          </a:endParaRPr>
        </a:p>
        <a:p>
          <a:pPr algn="ctr"/>
          <a:endParaRPr lang="fr-FR" sz="1800" b="1">
            <a:solidFill>
              <a:srgbClr val="002060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6</xdr:col>
      <xdr:colOff>334522</xdr:colOff>
      <xdr:row>9</xdr:row>
      <xdr:rowOff>26914</xdr:rowOff>
    </xdr:from>
    <xdr:to>
      <xdr:col>6</xdr:col>
      <xdr:colOff>1411941</xdr:colOff>
      <xdr:row>12</xdr:row>
      <xdr:rowOff>44824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106051" y="2682708"/>
          <a:ext cx="1077419" cy="981616"/>
        </a:xfrm>
        <a:prstGeom prst="ellipse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800" b="1">
            <a:solidFill>
              <a:srgbClr val="002060"/>
            </a:solidFill>
            <a:latin typeface="Century Gothic" panose="020B0502020202020204" pitchFamily="34" charset="0"/>
          </a:endParaRPr>
        </a:p>
        <a:p>
          <a:pPr algn="ctr"/>
          <a:endParaRPr lang="fr-FR" sz="1800" b="1">
            <a:solidFill>
              <a:srgbClr val="002060"/>
            </a:solidFill>
            <a:latin typeface="Century Gothic" panose="020B0502020202020204" pitchFamily="34" charset="0"/>
          </a:endParaRPr>
        </a:p>
      </xdr:txBody>
    </xdr:sp>
    <xdr:clientData/>
  </xdr:twoCellAnchor>
  <xdr:twoCellAnchor editAs="oneCell">
    <xdr:from>
      <xdr:col>4</xdr:col>
      <xdr:colOff>761116</xdr:colOff>
      <xdr:row>54</xdr:row>
      <xdr:rowOff>25066</xdr:rowOff>
    </xdr:from>
    <xdr:to>
      <xdr:col>4</xdr:col>
      <xdr:colOff>1306629</xdr:colOff>
      <xdr:row>57</xdr:row>
      <xdr:rowOff>81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2851" y="13248007"/>
          <a:ext cx="548688" cy="580133"/>
        </a:xfrm>
        <a:prstGeom prst="rect">
          <a:avLst/>
        </a:prstGeom>
      </xdr:spPr>
    </xdr:pic>
    <xdr:clientData/>
  </xdr:twoCellAnchor>
  <xdr:twoCellAnchor>
    <xdr:from>
      <xdr:col>2</xdr:col>
      <xdr:colOff>1341533</xdr:colOff>
      <xdr:row>21</xdr:row>
      <xdr:rowOff>68072</xdr:rowOff>
    </xdr:from>
    <xdr:to>
      <xdr:col>4</xdr:col>
      <xdr:colOff>170184</xdr:colOff>
      <xdr:row>23</xdr:row>
      <xdr:rowOff>181803</xdr:rowOff>
    </xdr:to>
    <xdr:sp macro="" textlink="">
      <xdr:nvSpPr>
        <xdr:cNvPr id="10" name="Rectangle : coins arrondis 9">
          <a:extLst>
            <a:ext uri="{FF2B5EF4-FFF2-40B4-BE49-F238E27FC236}">
              <a16:creationId xmlns:a16="http://schemas.microsoft.com/office/drawing/2014/main" id="{6424C54A-D029-6188-899A-BEDBF772B3EE}"/>
            </a:ext>
          </a:extLst>
        </xdr:cNvPr>
        <xdr:cNvSpPr/>
      </xdr:nvSpPr>
      <xdr:spPr>
        <a:xfrm>
          <a:off x="3750798" y="5895131"/>
          <a:ext cx="2011121" cy="617996"/>
        </a:xfrm>
        <a:prstGeom prst="roundRect">
          <a:avLst/>
        </a:prstGeom>
        <a:noFill/>
        <a:ln w="38100">
          <a:solidFill>
            <a:srgbClr val="16CBE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4</xdr:col>
      <xdr:colOff>1775547</xdr:colOff>
      <xdr:row>21</xdr:row>
      <xdr:rowOff>161566</xdr:rowOff>
    </xdr:from>
    <xdr:to>
      <xdr:col>5</xdr:col>
      <xdr:colOff>345290</xdr:colOff>
      <xdr:row>23</xdr:row>
      <xdr:rowOff>111474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3BD7AB07-3DB5-4B4E-A912-DEF27883B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367282" y="5876566"/>
          <a:ext cx="441126" cy="454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1731852</xdr:colOff>
      <xdr:row>21</xdr:row>
      <xdr:rowOff>71082</xdr:rowOff>
    </xdr:from>
    <xdr:to>
      <xdr:col>7</xdr:col>
      <xdr:colOff>182262</xdr:colOff>
      <xdr:row>24</xdr:row>
      <xdr:rowOff>0</xdr:rowOff>
    </xdr:to>
    <xdr:sp macro="" textlink="">
      <xdr:nvSpPr>
        <xdr:cNvPr id="12" name="Rectangle : coins arrondis 11">
          <a:extLst>
            <a:ext uri="{FF2B5EF4-FFF2-40B4-BE49-F238E27FC236}">
              <a16:creationId xmlns:a16="http://schemas.microsoft.com/office/drawing/2014/main" id="{007F3D27-50A2-4EF0-B73A-2F59609B886E}"/>
            </a:ext>
          </a:extLst>
        </xdr:cNvPr>
        <xdr:cNvSpPr/>
      </xdr:nvSpPr>
      <xdr:spPr>
        <a:xfrm>
          <a:off x="9194970" y="5898141"/>
          <a:ext cx="2002674" cy="646094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2</xdr:col>
      <xdr:colOff>500054</xdr:colOff>
      <xdr:row>45</xdr:row>
      <xdr:rowOff>166874</xdr:rowOff>
    </xdr:from>
    <xdr:ext cx="434638" cy="453583"/>
    <xdr:pic>
      <xdr:nvPicPr>
        <xdr:cNvPr id="25" name="Image 24">
          <a:extLst>
            <a:ext uri="{FF2B5EF4-FFF2-40B4-BE49-F238E27FC236}">
              <a16:creationId xmlns:a16="http://schemas.microsoft.com/office/drawing/2014/main" id="{EE4DFE2A-D7EE-41BF-A9FC-83A22293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909319" y="11456800"/>
          <a:ext cx="434638" cy="453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704272</xdr:colOff>
      <xdr:row>45</xdr:row>
      <xdr:rowOff>82288</xdr:rowOff>
    </xdr:from>
    <xdr:to>
      <xdr:col>2</xdr:col>
      <xdr:colOff>126232</xdr:colOff>
      <xdr:row>47</xdr:row>
      <xdr:rowOff>145676</xdr:rowOff>
    </xdr:to>
    <xdr:sp macro="" textlink="">
      <xdr:nvSpPr>
        <xdr:cNvPr id="26" name="Rectangle : coins arrondis 25">
          <a:extLst>
            <a:ext uri="{FF2B5EF4-FFF2-40B4-BE49-F238E27FC236}">
              <a16:creationId xmlns:a16="http://schemas.microsoft.com/office/drawing/2014/main" id="{ABBD47E9-9F3B-472E-8DD9-3052A0D621D5}"/>
            </a:ext>
          </a:extLst>
        </xdr:cNvPr>
        <xdr:cNvSpPr/>
      </xdr:nvSpPr>
      <xdr:spPr>
        <a:xfrm>
          <a:off x="704272" y="11355406"/>
          <a:ext cx="1831225" cy="54524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565752</xdr:colOff>
      <xdr:row>45</xdr:row>
      <xdr:rowOff>80210</xdr:rowOff>
    </xdr:from>
    <xdr:to>
      <xdr:col>4</xdr:col>
      <xdr:colOff>1077094</xdr:colOff>
      <xdr:row>48</xdr:row>
      <xdr:rowOff>5193</xdr:rowOff>
    </xdr:to>
    <xdr:sp macro="" textlink="">
      <xdr:nvSpPr>
        <xdr:cNvPr id="31" name="Signe Plus 30">
          <a:extLst>
            <a:ext uri="{FF2B5EF4-FFF2-40B4-BE49-F238E27FC236}">
              <a16:creationId xmlns:a16="http://schemas.microsoft.com/office/drawing/2014/main" id="{B5A6E5E1-895F-4424-8606-FBA735B9667F}"/>
            </a:ext>
          </a:extLst>
        </xdr:cNvPr>
        <xdr:cNvSpPr/>
      </xdr:nvSpPr>
      <xdr:spPr>
        <a:xfrm>
          <a:off x="6154686" y="11370136"/>
          <a:ext cx="511342" cy="611344"/>
        </a:xfrm>
        <a:prstGeom prst="mathPlus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645516</xdr:colOff>
      <xdr:row>45</xdr:row>
      <xdr:rowOff>160421</xdr:rowOff>
    </xdr:from>
    <xdr:to>
      <xdr:col>6</xdr:col>
      <xdr:colOff>1277174</xdr:colOff>
      <xdr:row>47</xdr:row>
      <xdr:rowOff>140368</xdr:rowOff>
    </xdr:to>
    <xdr:sp macro="" textlink="">
      <xdr:nvSpPr>
        <xdr:cNvPr id="33" name="Est égal à 32">
          <a:extLst>
            <a:ext uri="{FF2B5EF4-FFF2-40B4-BE49-F238E27FC236}">
              <a16:creationId xmlns:a16="http://schemas.microsoft.com/office/drawing/2014/main" id="{EDA3C1F3-D2DD-4C2E-ABA1-06D96F2AD9E7}"/>
            </a:ext>
          </a:extLst>
        </xdr:cNvPr>
        <xdr:cNvSpPr/>
      </xdr:nvSpPr>
      <xdr:spPr>
        <a:xfrm>
          <a:off x="9974413" y="11450347"/>
          <a:ext cx="631658" cy="470205"/>
        </a:xfrm>
        <a:prstGeom prst="mathEqual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8</xdr:col>
      <xdr:colOff>649944</xdr:colOff>
      <xdr:row>45</xdr:row>
      <xdr:rowOff>160421</xdr:rowOff>
    </xdr:from>
    <xdr:to>
      <xdr:col>8</xdr:col>
      <xdr:colOff>1096586</xdr:colOff>
      <xdr:row>47</xdr:row>
      <xdr:rowOff>122948</xdr:rowOff>
    </xdr:to>
    <xdr:pic>
      <xdr:nvPicPr>
        <xdr:cNvPr id="48" name="Image 47">
          <a:extLst>
            <a:ext uri="{FF2B5EF4-FFF2-40B4-BE49-F238E27FC236}">
              <a16:creationId xmlns:a16="http://schemas.microsoft.com/office/drawing/2014/main" id="{43DC92EE-2264-429B-9C77-0C4207167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354613" y="11450347"/>
          <a:ext cx="443467" cy="455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430014</xdr:colOff>
      <xdr:row>69</xdr:row>
      <xdr:rowOff>155669</xdr:rowOff>
    </xdr:from>
    <xdr:ext cx="434638" cy="453583"/>
    <xdr:pic>
      <xdr:nvPicPr>
        <xdr:cNvPr id="49" name="Image 48">
          <a:extLst>
            <a:ext uri="{FF2B5EF4-FFF2-40B4-BE49-F238E27FC236}">
              <a16:creationId xmlns:a16="http://schemas.microsoft.com/office/drawing/2014/main" id="{69B36820-8743-4728-A5F7-612F33259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839279" y="17143787"/>
          <a:ext cx="434638" cy="453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661147</xdr:colOff>
      <xdr:row>69</xdr:row>
      <xdr:rowOff>138008</xdr:rowOff>
    </xdr:from>
    <xdr:ext cx="443467" cy="447555"/>
    <xdr:pic>
      <xdr:nvPicPr>
        <xdr:cNvPr id="59" name="Image 58">
          <a:extLst>
            <a:ext uri="{FF2B5EF4-FFF2-40B4-BE49-F238E27FC236}">
              <a16:creationId xmlns:a16="http://schemas.microsoft.com/office/drawing/2014/main" id="{DD23EA64-0A78-48FF-A3BF-B6AA7DB4E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368618" y="17148537"/>
          <a:ext cx="443467" cy="447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642927</xdr:colOff>
      <xdr:row>69</xdr:row>
      <xdr:rowOff>178081</xdr:rowOff>
    </xdr:from>
    <xdr:ext cx="434638" cy="453583"/>
    <xdr:pic>
      <xdr:nvPicPr>
        <xdr:cNvPr id="6" name="Image 5">
          <a:extLst>
            <a:ext uri="{FF2B5EF4-FFF2-40B4-BE49-F238E27FC236}">
              <a16:creationId xmlns:a16="http://schemas.microsoft.com/office/drawing/2014/main" id="{20383EEF-FD8A-468B-A68A-33DF52E74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234662" y="17188610"/>
          <a:ext cx="434638" cy="453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795327</xdr:colOff>
      <xdr:row>69</xdr:row>
      <xdr:rowOff>162392</xdr:rowOff>
    </xdr:from>
    <xdr:ext cx="434638" cy="453583"/>
    <xdr:pic>
      <xdr:nvPicPr>
        <xdr:cNvPr id="7" name="Image 6">
          <a:extLst>
            <a:ext uri="{FF2B5EF4-FFF2-40B4-BE49-F238E27FC236}">
              <a16:creationId xmlns:a16="http://schemas.microsoft.com/office/drawing/2014/main" id="{978872CD-2455-47A6-9433-E3464FDFC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129827" y="17172921"/>
          <a:ext cx="434638" cy="453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</xdr:col>
      <xdr:colOff>1624853</xdr:colOff>
      <xdr:row>51</xdr:row>
      <xdr:rowOff>168088</xdr:rowOff>
    </xdr:from>
    <xdr:to>
      <xdr:col>8</xdr:col>
      <xdr:colOff>1725705</xdr:colOff>
      <xdr:row>59</xdr:row>
      <xdr:rowOff>336176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7001A765-EB2C-F79E-7BF7-15776A1F3E4C}"/>
            </a:ext>
          </a:extLst>
        </xdr:cNvPr>
        <xdr:cNvSpPr/>
      </xdr:nvSpPr>
      <xdr:spPr>
        <a:xfrm>
          <a:off x="2386853" y="12707470"/>
          <a:ext cx="12046323" cy="1994647"/>
        </a:xfrm>
        <a:prstGeom prst="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6</xdr:col>
      <xdr:colOff>112058</xdr:colOff>
      <xdr:row>53</xdr:row>
      <xdr:rowOff>156882</xdr:rowOff>
    </xdr:from>
    <xdr:to>
      <xdr:col>6</xdr:col>
      <xdr:colOff>759758</xdr:colOff>
      <xdr:row>57</xdr:row>
      <xdr:rowOff>37539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799EF2DA-3725-D2FB-72FB-89BB457E5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6558" y="13189323"/>
          <a:ext cx="647700" cy="676275"/>
        </a:xfrm>
        <a:prstGeom prst="rect">
          <a:avLst/>
        </a:prstGeom>
      </xdr:spPr>
    </xdr:pic>
    <xdr:clientData/>
  </xdr:twoCellAnchor>
  <xdr:oneCellAnchor>
    <xdr:from>
      <xdr:col>3</xdr:col>
      <xdr:colOff>1624206</xdr:colOff>
      <xdr:row>1</xdr:row>
      <xdr:rowOff>87224</xdr:rowOff>
    </xdr:from>
    <xdr:ext cx="5973238" cy="941412"/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E3278C57-CF3C-45E3-A6E9-0C5E0B0B7665}"/>
            </a:ext>
          </a:extLst>
        </xdr:cNvPr>
        <xdr:cNvSpPr/>
      </xdr:nvSpPr>
      <xdr:spPr>
        <a:xfrm>
          <a:off x="5592956" y="267141"/>
          <a:ext cx="5973238" cy="94141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5875">
                <a:solidFill>
                  <a:srgbClr val="000059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Century Gothic" panose="020B0502020202020204" pitchFamily="34" charset="0"/>
            </a:rPr>
            <a:t>ELIS FOR ALL 2026</a:t>
          </a:r>
        </a:p>
      </xdr:txBody>
    </xdr:sp>
    <xdr:clientData/>
  </xdr:oneCellAnchor>
  <xdr:twoCellAnchor>
    <xdr:from>
      <xdr:col>5</xdr:col>
      <xdr:colOff>3551</xdr:colOff>
      <xdr:row>33</xdr:row>
      <xdr:rowOff>29972</xdr:rowOff>
    </xdr:from>
    <xdr:to>
      <xdr:col>6</xdr:col>
      <xdr:colOff>143290</xdr:colOff>
      <xdr:row>35</xdr:row>
      <xdr:rowOff>177321</xdr:rowOff>
    </xdr:to>
    <xdr:sp macro="" textlink="">
      <xdr:nvSpPr>
        <xdr:cNvPr id="16" name="Rectangle : coins arrondis 15">
          <a:extLst>
            <a:ext uri="{FF2B5EF4-FFF2-40B4-BE49-F238E27FC236}">
              <a16:creationId xmlns:a16="http://schemas.microsoft.com/office/drawing/2014/main" id="{4A5DBB1D-9127-47F6-8B04-970BE1AB8B34}"/>
            </a:ext>
          </a:extLst>
        </xdr:cNvPr>
        <xdr:cNvSpPr/>
      </xdr:nvSpPr>
      <xdr:spPr>
        <a:xfrm>
          <a:off x="7466669" y="8546443"/>
          <a:ext cx="2011121" cy="617996"/>
        </a:xfrm>
        <a:prstGeom prst="roundRect">
          <a:avLst/>
        </a:prstGeom>
        <a:noFill/>
        <a:ln w="38100">
          <a:solidFill>
            <a:srgbClr val="16CBE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1360938</xdr:colOff>
      <xdr:row>45</xdr:row>
      <xdr:rowOff>77805</xdr:rowOff>
    </xdr:from>
    <xdr:to>
      <xdr:col>4</xdr:col>
      <xdr:colOff>9693</xdr:colOff>
      <xdr:row>47</xdr:row>
      <xdr:rowOff>141193</xdr:rowOff>
    </xdr:to>
    <xdr:sp macro="" textlink="">
      <xdr:nvSpPr>
        <xdr:cNvPr id="20" name="Rectangle : coins arrondis 19">
          <a:extLst>
            <a:ext uri="{FF2B5EF4-FFF2-40B4-BE49-F238E27FC236}">
              <a16:creationId xmlns:a16="http://schemas.microsoft.com/office/drawing/2014/main" id="{C1D33238-6497-4DA4-8B46-80A905F59DBE}"/>
            </a:ext>
          </a:extLst>
        </xdr:cNvPr>
        <xdr:cNvSpPr/>
      </xdr:nvSpPr>
      <xdr:spPr>
        <a:xfrm>
          <a:off x="3770203" y="11350923"/>
          <a:ext cx="1831225" cy="54524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551</xdr:colOff>
      <xdr:row>45</xdr:row>
      <xdr:rowOff>73322</xdr:rowOff>
    </xdr:from>
    <xdr:to>
      <xdr:col>5</xdr:col>
      <xdr:colOff>1831776</xdr:colOff>
      <xdr:row>47</xdr:row>
      <xdr:rowOff>136710</xdr:rowOff>
    </xdr:to>
    <xdr:sp macro="" textlink="">
      <xdr:nvSpPr>
        <xdr:cNvPr id="21" name="Rectangle : coins arrondis 20">
          <a:extLst>
            <a:ext uri="{FF2B5EF4-FFF2-40B4-BE49-F238E27FC236}">
              <a16:creationId xmlns:a16="http://schemas.microsoft.com/office/drawing/2014/main" id="{32B1F025-9477-400D-A02A-2018A544A437}"/>
            </a:ext>
          </a:extLst>
        </xdr:cNvPr>
        <xdr:cNvSpPr/>
      </xdr:nvSpPr>
      <xdr:spPr>
        <a:xfrm>
          <a:off x="7463669" y="11346440"/>
          <a:ext cx="1831225" cy="54524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1643340</xdr:colOff>
      <xdr:row>45</xdr:row>
      <xdr:rowOff>80046</xdr:rowOff>
    </xdr:from>
    <xdr:to>
      <xdr:col>8</xdr:col>
      <xdr:colOff>101594</xdr:colOff>
      <xdr:row>47</xdr:row>
      <xdr:rowOff>143434</xdr:rowOff>
    </xdr:to>
    <xdr:sp macro="" textlink="">
      <xdr:nvSpPr>
        <xdr:cNvPr id="22" name="Rectangle : coins arrondis 21">
          <a:extLst>
            <a:ext uri="{FF2B5EF4-FFF2-40B4-BE49-F238E27FC236}">
              <a16:creationId xmlns:a16="http://schemas.microsoft.com/office/drawing/2014/main" id="{4F3B1770-993B-479B-9845-16C507CB0EB5}"/>
            </a:ext>
          </a:extLst>
        </xdr:cNvPr>
        <xdr:cNvSpPr/>
      </xdr:nvSpPr>
      <xdr:spPr>
        <a:xfrm>
          <a:off x="10977840" y="11353164"/>
          <a:ext cx="1831225" cy="54524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1504391</xdr:colOff>
      <xdr:row>45</xdr:row>
      <xdr:rowOff>75563</xdr:rowOff>
    </xdr:from>
    <xdr:to>
      <xdr:col>10</xdr:col>
      <xdr:colOff>253999</xdr:colOff>
      <xdr:row>47</xdr:row>
      <xdr:rowOff>138951</xdr:rowOff>
    </xdr:to>
    <xdr:sp macro="" textlink="">
      <xdr:nvSpPr>
        <xdr:cNvPr id="24" name="Rectangle : coins arrondis 23">
          <a:extLst>
            <a:ext uri="{FF2B5EF4-FFF2-40B4-BE49-F238E27FC236}">
              <a16:creationId xmlns:a16="http://schemas.microsoft.com/office/drawing/2014/main" id="{999B2494-F1D3-4D5B-AB8F-B665C7C1D4CC}"/>
            </a:ext>
          </a:extLst>
        </xdr:cNvPr>
        <xdr:cNvSpPr/>
      </xdr:nvSpPr>
      <xdr:spPr>
        <a:xfrm>
          <a:off x="14211862" y="11348681"/>
          <a:ext cx="1831225" cy="54524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0</xdr:col>
      <xdr:colOff>666172</xdr:colOff>
      <xdr:row>69</xdr:row>
      <xdr:rowOff>77806</xdr:rowOff>
    </xdr:from>
    <xdr:to>
      <xdr:col>2</xdr:col>
      <xdr:colOff>88132</xdr:colOff>
      <xdr:row>71</xdr:row>
      <xdr:rowOff>141194</xdr:rowOff>
    </xdr:to>
    <xdr:sp macro="" textlink="">
      <xdr:nvSpPr>
        <xdr:cNvPr id="34" name="Rectangle : coins arrondis 33">
          <a:extLst>
            <a:ext uri="{FF2B5EF4-FFF2-40B4-BE49-F238E27FC236}">
              <a16:creationId xmlns:a16="http://schemas.microsoft.com/office/drawing/2014/main" id="{03A443A4-5286-4E7F-90A9-A9E2930F3667}"/>
            </a:ext>
          </a:extLst>
        </xdr:cNvPr>
        <xdr:cNvSpPr/>
      </xdr:nvSpPr>
      <xdr:spPr>
        <a:xfrm>
          <a:off x="666172" y="17256424"/>
          <a:ext cx="1831225" cy="545241"/>
        </a:xfrm>
        <a:prstGeom prst="roundRect">
          <a:avLst/>
        </a:prstGeom>
        <a:noFill/>
        <a:ln w="38100">
          <a:solidFill>
            <a:srgbClr val="16CBE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11752</xdr:colOff>
      <xdr:row>69</xdr:row>
      <xdr:rowOff>73324</xdr:rowOff>
    </xdr:from>
    <xdr:to>
      <xdr:col>4</xdr:col>
      <xdr:colOff>27624</xdr:colOff>
      <xdr:row>71</xdr:row>
      <xdr:rowOff>136712</xdr:rowOff>
    </xdr:to>
    <xdr:sp macro="" textlink="">
      <xdr:nvSpPr>
        <xdr:cNvPr id="38" name="Rectangle : coins arrondis 37">
          <a:extLst>
            <a:ext uri="{FF2B5EF4-FFF2-40B4-BE49-F238E27FC236}">
              <a16:creationId xmlns:a16="http://schemas.microsoft.com/office/drawing/2014/main" id="{716B5E26-6E36-4A27-8922-E9DCA8CB79C0}"/>
            </a:ext>
          </a:extLst>
        </xdr:cNvPr>
        <xdr:cNvSpPr/>
      </xdr:nvSpPr>
      <xdr:spPr>
        <a:xfrm>
          <a:off x="3788134" y="17251942"/>
          <a:ext cx="1831225" cy="54524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52101</xdr:colOff>
      <xdr:row>69</xdr:row>
      <xdr:rowOff>80047</xdr:rowOff>
    </xdr:from>
    <xdr:to>
      <xdr:col>6</xdr:col>
      <xdr:colOff>11944</xdr:colOff>
      <xdr:row>71</xdr:row>
      <xdr:rowOff>143435</xdr:rowOff>
    </xdr:to>
    <xdr:sp macro="" textlink="">
      <xdr:nvSpPr>
        <xdr:cNvPr id="39" name="Rectangle : coins arrondis 38">
          <a:extLst>
            <a:ext uri="{FF2B5EF4-FFF2-40B4-BE49-F238E27FC236}">
              <a16:creationId xmlns:a16="http://schemas.microsoft.com/office/drawing/2014/main" id="{A730C7F7-BCE2-4399-AED1-FE89696C4123}"/>
            </a:ext>
          </a:extLst>
        </xdr:cNvPr>
        <xdr:cNvSpPr/>
      </xdr:nvSpPr>
      <xdr:spPr>
        <a:xfrm>
          <a:off x="7515219" y="17258665"/>
          <a:ext cx="1831225" cy="54524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1661274</xdr:colOff>
      <xdr:row>69</xdr:row>
      <xdr:rowOff>75565</xdr:rowOff>
    </xdr:from>
    <xdr:to>
      <xdr:col>8</xdr:col>
      <xdr:colOff>119528</xdr:colOff>
      <xdr:row>71</xdr:row>
      <xdr:rowOff>138953</xdr:rowOff>
    </xdr:to>
    <xdr:sp macro="" textlink="">
      <xdr:nvSpPr>
        <xdr:cNvPr id="40" name="Rectangle : coins arrondis 39">
          <a:extLst>
            <a:ext uri="{FF2B5EF4-FFF2-40B4-BE49-F238E27FC236}">
              <a16:creationId xmlns:a16="http://schemas.microsoft.com/office/drawing/2014/main" id="{1B677538-A0A4-4E15-AFB5-1DE194673B3E}"/>
            </a:ext>
          </a:extLst>
        </xdr:cNvPr>
        <xdr:cNvSpPr/>
      </xdr:nvSpPr>
      <xdr:spPr>
        <a:xfrm>
          <a:off x="10995774" y="17254183"/>
          <a:ext cx="1831225" cy="54524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1455091</xdr:colOff>
      <xdr:row>69</xdr:row>
      <xdr:rowOff>71082</xdr:rowOff>
    </xdr:from>
    <xdr:to>
      <xdr:col>10</xdr:col>
      <xdr:colOff>204699</xdr:colOff>
      <xdr:row>71</xdr:row>
      <xdr:rowOff>134470</xdr:rowOff>
    </xdr:to>
    <xdr:sp macro="" textlink="">
      <xdr:nvSpPr>
        <xdr:cNvPr id="41" name="Rectangle : coins arrondis 40">
          <a:extLst>
            <a:ext uri="{FF2B5EF4-FFF2-40B4-BE49-F238E27FC236}">
              <a16:creationId xmlns:a16="http://schemas.microsoft.com/office/drawing/2014/main" id="{ED664E9C-0709-4E12-B1AD-A418DD309D6A}"/>
            </a:ext>
          </a:extLst>
        </xdr:cNvPr>
        <xdr:cNvSpPr/>
      </xdr:nvSpPr>
      <xdr:spPr>
        <a:xfrm>
          <a:off x="14162562" y="17249700"/>
          <a:ext cx="1831225" cy="54524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8</xdr:col>
      <xdr:colOff>211667</xdr:colOff>
      <xdr:row>1</xdr:row>
      <xdr:rowOff>161925</xdr:rowOff>
    </xdr:from>
    <xdr:to>
      <xdr:col>10</xdr:col>
      <xdr:colOff>407846</xdr:colOff>
      <xdr:row>4</xdr:row>
      <xdr:rowOff>25400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59F5D8C-E101-4E4B-AAD5-46620A030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546667" y="341842"/>
          <a:ext cx="3424096" cy="1108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54587-B67D-478A-A9FE-4B9A3521C311}">
  <sheetPr codeName="Feuil3">
    <pageSetUpPr fitToPage="1"/>
  </sheetPr>
  <dimension ref="A3:K93"/>
  <sheetViews>
    <sheetView showGridLines="0" tabSelected="1" zoomScale="55" zoomScaleNormal="55" workbookViewId="0">
      <selection activeCell="D23" sqref="D23"/>
    </sheetView>
  </sheetViews>
  <sheetFormatPr defaultColWidth="11.453125" defaultRowHeight="14.5"/>
  <cols>
    <col min="2" max="2" width="24.7265625" customWidth="1"/>
    <col min="3" max="3" width="20.54296875" customWidth="1"/>
    <col min="4" max="4" width="27.1796875" customWidth="1"/>
    <col min="5" max="5" width="28" customWidth="1"/>
    <col min="6" max="6" width="28.1796875" customWidth="1"/>
    <col min="7" max="7" width="25.1796875" customWidth="1"/>
    <col min="8" max="8" width="25.453125" customWidth="1"/>
    <col min="9" max="9" width="26.1796875" customWidth="1"/>
    <col min="10" max="10" width="20" customWidth="1"/>
    <col min="11" max="11" width="15.453125" bestFit="1" customWidth="1"/>
    <col min="12" max="12" width="23.54296875" customWidth="1"/>
  </cols>
  <sheetData>
    <row r="3" spans="1:10" ht="49">
      <c r="D3" s="25"/>
      <c r="F3" s="26"/>
    </row>
    <row r="4" spans="1:10" ht="33.5">
      <c r="B4" s="27"/>
      <c r="C4" s="27"/>
      <c r="D4" s="28"/>
      <c r="F4" s="29" t="s">
        <v>0</v>
      </c>
    </row>
    <row r="5" spans="1:10">
      <c r="A5" s="30"/>
      <c r="B5" s="31"/>
      <c r="C5" s="31"/>
      <c r="D5" s="27"/>
    </row>
    <row r="6" spans="1:10" ht="21">
      <c r="A6" s="30"/>
      <c r="B6" s="31"/>
      <c r="C6" s="31"/>
      <c r="D6" s="27"/>
      <c r="E6" s="32"/>
      <c r="F6" s="33" t="s">
        <v>1</v>
      </c>
      <c r="H6" s="34"/>
    </row>
    <row r="7" spans="1:10" ht="21">
      <c r="A7" s="30"/>
      <c r="B7" s="35"/>
      <c r="C7" s="36"/>
      <c r="D7" s="27"/>
      <c r="H7" s="37"/>
      <c r="I7" s="38"/>
      <c r="J7" s="39"/>
    </row>
    <row r="8" spans="1:10" s="42" customFormat="1" ht="21">
      <c r="A8" s="40"/>
      <c r="B8" s="15"/>
      <c r="C8" s="16"/>
      <c r="D8" s="41"/>
    </row>
    <row r="9" spans="1:10" s="42" customFormat="1" ht="21">
      <c r="A9" s="40"/>
      <c r="B9" s="15"/>
      <c r="C9" s="16"/>
      <c r="D9" s="41"/>
    </row>
    <row r="10" spans="1:10" s="42" customFormat="1" ht="21">
      <c r="A10" s="40"/>
      <c r="B10" s="15"/>
      <c r="C10" s="16"/>
      <c r="D10" s="41"/>
    </row>
    <row r="11" spans="1:10" ht="35">
      <c r="B11" s="27"/>
      <c r="C11" s="17"/>
      <c r="D11" s="82" t="s">
        <v>2</v>
      </c>
      <c r="E11" s="84">
        <v>23.98</v>
      </c>
      <c r="F11" s="43">
        <v>0.3</v>
      </c>
      <c r="G11" s="44">
        <f>ROUNDUP(E11-(E11*F11),2)</f>
        <v>16.790000000000003</v>
      </c>
      <c r="H11" s="83" t="s">
        <v>3</v>
      </c>
    </row>
    <row r="12" spans="1:10" ht="18.5">
      <c r="C12" s="18"/>
      <c r="D12" s="19"/>
      <c r="H12" s="20"/>
    </row>
    <row r="13" spans="1:10" ht="27.75" customHeight="1">
      <c r="C13" s="18"/>
      <c r="D13" s="19"/>
      <c r="F13" s="45" t="s">
        <v>4</v>
      </c>
      <c r="H13" s="20"/>
    </row>
    <row r="14" spans="1:10">
      <c r="D14" s="46"/>
    </row>
    <row r="19" spans="3:9" ht="35.25" customHeight="1">
      <c r="C19" s="85" t="s">
        <v>5</v>
      </c>
      <c r="D19" s="85"/>
      <c r="E19" s="85"/>
      <c r="F19" s="85"/>
      <c r="G19" s="85"/>
      <c r="H19" s="85"/>
      <c r="I19" s="85"/>
    </row>
    <row r="21" spans="3:9" ht="17.5">
      <c r="C21" s="32"/>
      <c r="D21" s="48" t="s">
        <v>6</v>
      </c>
      <c r="E21" s="32"/>
      <c r="F21" s="32"/>
      <c r="G21" s="49" t="s">
        <v>7</v>
      </c>
      <c r="H21" s="32"/>
    </row>
    <row r="22" spans="3:9">
      <c r="C22" s="32"/>
      <c r="D22" s="32"/>
      <c r="E22" s="32"/>
      <c r="F22" s="32"/>
      <c r="G22" s="32"/>
      <c r="H22" s="32"/>
    </row>
    <row r="23" spans="3:9" ht="22.5">
      <c r="C23" s="32"/>
      <c r="D23" s="21"/>
      <c r="E23" s="32"/>
      <c r="F23" s="32"/>
      <c r="G23" s="50">
        <f>IF(D23/4&gt;50000,50000,D23/4)</f>
        <v>0</v>
      </c>
      <c r="H23" s="32"/>
    </row>
    <row r="24" spans="3:9">
      <c r="C24" s="32"/>
      <c r="D24" s="32"/>
      <c r="E24" s="32"/>
      <c r="F24" s="32"/>
      <c r="G24" s="32"/>
      <c r="H24" s="32"/>
    </row>
    <row r="25" spans="3:9">
      <c r="C25" s="32"/>
      <c r="D25" s="32"/>
      <c r="E25" s="32"/>
      <c r="F25" s="32"/>
      <c r="G25" s="32"/>
      <c r="H25" s="32"/>
    </row>
    <row r="26" spans="3:9">
      <c r="C26" s="32"/>
      <c r="D26" s="32"/>
      <c r="E26" s="32"/>
      <c r="F26" s="32"/>
      <c r="G26" s="32"/>
      <c r="H26" s="32"/>
    </row>
    <row r="29" spans="3:9" ht="22.5" customHeight="1">
      <c r="C29" s="85" t="s">
        <v>8</v>
      </c>
      <c r="D29" s="85"/>
      <c r="E29" s="85"/>
      <c r="F29" s="85"/>
      <c r="G29" s="85"/>
      <c r="H29" s="85"/>
      <c r="I29" s="85"/>
    </row>
    <row r="30" spans="3:9" ht="15" customHeight="1">
      <c r="E30" s="32"/>
      <c r="F30" s="51" t="s">
        <v>9</v>
      </c>
      <c r="G30" s="52"/>
      <c r="H30" s="53"/>
    </row>
    <row r="31" spans="3:9" ht="19">
      <c r="E31" s="32"/>
      <c r="F31" s="52"/>
      <c r="G31" s="52"/>
      <c r="H31" s="53"/>
    </row>
    <row r="32" spans="3:9">
      <c r="E32" s="32"/>
      <c r="F32" s="32"/>
      <c r="G32" s="32"/>
    </row>
    <row r="33" spans="2:11" ht="17.5">
      <c r="E33" s="32"/>
      <c r="F33" s="48" t="s">
        <v>10</v>
      </c>
      <c r="G33" s="32"/>
    </row>
    <row r="34" spans="2:11">
      <c r="E34" s="32"/>
      <c r="F34" s="32"/>
      <c r="G34" s="32"/>
    </row>
    <row r="35" spans="2:11" ht="19.5">
      <c r="E35" s="32"/>
      <c r="F35" s="22"/>
      <c r="G35" s="32"/>
    </row>
    <row r="36" spans="2:11">
      <c r="E36" s="32"/>
      <c r="F36" s="32"/>
      <c r="G36" s="32"/>
    </row>
    <row r="37" spans="2:11" ht="15.5">
      <c r="E37" s="32"/>
      <c r="F37" s="54" t="str">
        <f>IF(F35&lt;50,"Importo indicato inferiore al minimo richiesto",IF(F35&gt;50000,"Importo massimo non rispettato",IF(F35&gt;G23,"Importo massimo non rispettato","")))</f>
        <v>Importo indicato inferiore al minimo richiesto</v>
      </c>
      <c r="G37" s="32"/>
    </row>
    <row r="38" spans="2:11">
      <c r="E38" s="32"/>
      <c r="F38" s="32"/>
      <c r="G38" s="32"/>
    </row>
    <row r="39" spans="2:11">
      <c r="E39" s="32"/>
      <c r="F39" s="32"/>
      <c r="G39" s="32"/>
    </row>
    <row r="41" spans="2:11" ht="22.5" customHeight="1">
      <c r="C41" s="85" t="s">
        <v>11</v>
      </c>
      <c r="D41" s="85"/>
      <c r="E41" s="85"/>
      <c r="F41" s="85"/>
      <c r="G41" s="85"/>
      <c r="H41" s="85"/>
      <c r="I41" s="85"/>
    </row>
    <row r="42" spans="2:11" ht="22.5" customHeight="1">
      <c r="C42" s="47"/>
      <c r="D42" s="47"/>
      <c r="E42" s="47"/>
      <c r="F42" s="47"/>
      <c r="G42" s="47"/>
      <c r="H42" s="47"/>
      <c r="I42" s="47"/>
    </row>
    <row r="44" spans="2:11" ht="17.5">
      <c r="B44" s="55" t="s">
        <v>12</v>
      </c>
      <c r="C44" s="32"/>
      <c r="D44" s="49" t="s">
        <v>13</v>
      </c>
      <c r="E44" s="32"/>
      <c r="F44" s="49" t="s">
        <v>14</v>
      </c>
      <c r="G44" s="32"/>
      <c r="H44" s="49" t="s">
        <v>15</v>
      </c>
      <c r="I44" s="32"/>
      <c r="J44" s="49" t="s">
        <v>16</v>
      </c>
      <c r="K44" s="32"/>
    </row>
    <row r="45" spans="2:11" ht="17.5">
      <c r="B45" s="56" t="s">
        <v>17</v>
      </c>
      <c r="C45" s="32"/>
      <c r="D45" s="56" t="s">
        <v>18</v>
      </c>
      <c r="E45" s="32"/>
      <c r="F45" s="56" t="s">
        <v>19</v>
      </c>
      <c r="G45" s="32"/>
      <c r="H45" s="49" t="s">
        <v>20</v>
      </c>
      <c r="I45" s="32"/>
      <c r="J45" s="49" t="s">
        <v>21</v>
      </c>
      <c r="K45" s="32"/>
    </row>
    <row r="47" spans="2:11" ht="23.5">
      <c r="B47" s="12">
        <f>IF(F35&gt;G23,G23,F35)</f>
        <v>0</v>
      </c>
      <c r="D47" s="14">
        <f>ROUNDDOWN(+B47/G11,0)</f>
        <v>0</v>
      </c>
      <c r="F47" s="14">
        <f>ROUNDDOWN(D47/10,0)</f>
        <v>0</v>
      </c>
      <c r="H47" s="14">
        <f>+D47+F47</f>
        <v>0</v>
      </c>
      <c r="J47" s="12">
        <f>+H47*E11</f>
        <v>0</v>
      </c>
    </row>
    <row r="51" spans="2:10">
      <c r="B51" s="32"/>
      <c r="C51" s="32"/>
      <c r="D51" s="32"/>
      <c r="E51" s="32"/>
      <c r="F51" s="32"/>
      <c r="G51" s="32"/>
      <c r="H51" s="57"/>
      <c r="I51" s="32"/>
      <c r="J51" s="32"/>
    </row>
    <row r="52" spans="2:10" ht="16">
      <c r="B52" s="87"/>
      <c r="C52" s="87"/>
      <c r="D52" s="87"/>
      <c r="E52" s="87"/>
      <c r="F52" s="87"/>
      <c r="G52" s="87"/>
      <c r="H52" s="87"/>
      <c r="I52" s="87"/>
      <c r="J52" s="87"/>
    </row>
    <row r="53" spans="2:10" ht="23">
      <c r="C53" s="88" t="s">
        <v>22</v>
      </c>
      <c r="D53" s="88"/>
      <c r="E53" s="88"/>
      <c r="F53" s="88"/>
      <c r="G53" s="88"/>
      <c r="H53" s="88"/>
      <c r="I53" s="88"/>
    </row>
    <row r="54" spans="2:10">
      <c r="C54" s="58"/>
      <c r="D54" s="58"/>
      <c r="E54" s="58"/>
      <c r="F54" s="58"/>
      <c r="G54" s="58"/>
      <c r="H54" s="58"/>
      <c r="I54" s="58"/>
    </row>
    <row r="55" spans="2:10">
      <c r="C55" s="58"/>
      <c r="D55" s="58"/>
      <c r="E55" s="58"/>
      <c r="F55" s="58"/>
      <c r="G55" s="58"/>
      <c r="H55" s="58"/>
      <c r="I55" s="58"/>
    </row>
    <row r="56" spans="2:10" ht="17">
      <c r="B56" s="59"/>
      <c r="C56" s="60"/>
      <c r="D56" s="58"/>
      <c r="E56" s="60"/>
      <c r="F56" s="60"/>
      <c r="G56" s="60"/>
      <c r="H56" s="58"/>
      <c r="I56" s="60"/>
      <c r="J56" s="59"/>
    </row>
    <row r="57" spans="2:10" ht="15.65" customHeight="1">
      <c r="C57" s="58"/>
      <c r="D57" s="58"/>
      <c r="E57" s="58"/>
      <c r="F57" s="58"/>
      <c r="G57" s="58"/>
      <c r="H57" s="58"/>
      <c r="I57" s="58"/>
    </row>
    <row r="58" spans="2:10" ht="15.5">
      <c r="C58" s="58"/>
      <c r="D58" s="58"/>
      <c r="E58" s="61"/>
      <c r="F58" s="58"/>
      <c r="G58" s="61"/>
      <c r="H58" s="58"/>
      <c r="I58" s="58"/>
    </row>
    <row r="59" spans="2:10" ht="25">
      <c r="C59" s="58"/>
      <c r="D59" s="58"/>
      <c r="E59" s="62">
        <f>+J47-B47</f>
        <v>0</v>
      </c>
      <c r="F59" s="63"/>
      <c r="G59" s="23" t="e">
        <f>E59/B47</f>
        <v>#DIV/0!</v>
      </c>
      <c r="H59" s="64"/>
      <c r="I59" s="58"/>
      <c r="J59" s="65"/>
    </row>
    <row r="60" spans="2:10" ht="25">
      <c r="C60" s="58"/>
      <c r="D60" s="58"/>
      <c r="E60" s="62"/>
      <c r="F60" s="66"/>
      <c r="G60" s="24"/>
      <c r="H60" s="24"/>
      <c r="I60" s="58"/>
    </row>
    <row r="61" spans="2:10" ht="25">
      <c r="E61" s="67"/>
      <c r="F61" s="37"/>
      <c r="G61" s="5"/>
      <c r="H61" s="68"/>
    </row>
    <row r="62" spans="2:10" ht="22.5">
      <c r="C62" s="85" t="s">
        <v>23</v>
      </c>
      <c r="D62" s="85"/>
      <c r="E62" s="85"/>
      <c r="F62" s="85"/>
      <c r="G62" s="85"/>
      <c r="H62" s="85"/>
      <c r="I62" s="85"/>
    </row>
    <row r="63" spans="2:10" ht="25.5">
      <c r="E63" s="67"/>
      <c r="F63" s="69" t="s">
        <v>24</v>
      </c>
      <c r="G63" s="5"/>
      <c r="H63" s="68"/>
    </row>
    <row r="64" spans="2:10" ht="25">
      <c r="E64" s="67"/>
      <c r="F64" s="37"/>
      <c r="G64" s="5"/>
      <c r="H64" s="68"/>
    </row>
    <row r="65" spans="2:11" ht="17.5">
      <c r="B65" s="32"/>
      <c r="C65" s="32"/>
      <c r="D65" s="32"/>
      <c r="E65" s="70"/>
      <c r="F65" s="71" t="s">
        <v>25</v>
      </c>
      <c r="G65" s="32"/>
      <c r="H65" s="57"/>
      <c r="I65" s="32"/>
      <c r="J65" s="32"/>
      <c r="K65" s="32"/>
    </row>
    <row r="66" spans="2:11" ht="17.5">
      <c r="B66" s="32"/>
      <c r="C66" s="32"/>
      <c r="D66" s="32"/>
      <c r="E66" s="70"/>
      <c r="F66" s="71"/>
      <c r="G66" s="32"/>
      <c r="H66" s="57"/>
      <c r="I66" s="32"/>
      <c r="J66" s="32"/>
      <c r="K66" s="32"/>
    </row>
    <row r="67" spans="2:11" ht="17.5">
      <c r="B67" s="32"/>
      <c r="C67" s="32"/>
      <c r="D67" s="32"/>
      <c r="E67" s="70"/>
      <c r="F67" s="71"/>
      <c r="G67" s="32"/>
      <c r="H67" s="57"/>
      <c r="I67" s="32"/>
      <c r="J67" s="32"/>
      <c r="K67" s="32"/>
    </row>
    <row r="68" spans="2:11" ht="17.5">
      <c r="B68" s="48" t="s">
        <v>26</v>
      </c>
      <c r="C68" s="32"/>
      <c r="D68" s="49" t="s">
        <v>27</v>
      </c>
      <c r="E68" s="32"/>
      <c r="F68" s="49" t="s">
        <v>28</v>
      </c>
      <c r="G68" s="32"/>
      <c r="H68" s="55" t="s">
        <v>29</v>
      </c>
      <c r="I68" s="32"/>
      <c r="J68" s="49" t="s">
        <v>30</v>
      </c>
      <c r="K68" s="32"/>
    </row>
    <row r="69" spans="2:11" ht="17.5">
      <c r="B69" s="48" t="s">
        <v>31</v>
      </c>
      <c r="C69" s="32"/>
      <c r="D69" s="49" t="s">
        <v>32</v>
      </c>
      <c r="E69" s="32"/>
      <c r="F69" s="55" t="s">
        <v>33</v>
      </c>
      <c r="G69" s="32"/>
      <c r="H69" s="55" t="s">
        <v>34</v>
      </c>
      <c r="I69" s="32"/>
      <c r="J69" s="49" t="s">
        <v>35</v>
      </c>
      <c r="K69" s="32"/>
    </row>
    <row r="71" spans="2:11" ht="23.5">
      <c r="B71" s="6"/>
      <c r="D71" s="11">
        <f>IF(B71&lt;E11,-(1-(B71/E11)),IF(B71=E11,"0%",(B71/E11)-1))</f>
        <v>-1</v>
      </c>
      <c r="F71" s="12">
        <f>+$H$47*B71</f>
        <v>0</v>
      </c>
      <c r="H71" s="13">
        <f>+F71-$B$47</f>
        <v>0</v>
      </c>
      <c r="J71" s="11" t="e">
        <f>+H71/B47</f>
        <v>#DIV/0!</v>
      </c>
    </row>
    <row r="73" spans="2:11">
      <c r="H73" s="68"/>
    </row>
    <row r="74" spans="2:11">
      <c r="B74" s="32"/>
      <c r="C74" s="32"/>
      <c r="D74" s="32"/>
      <c r="E74" s="32"/>
      <c r="F74" s="32"/>
      <c r="G74" s="32"/>
      <c r="H74" s="32"/>
      <c r="I74" s="32"/>
      <c r="J74" s="32"/>
    </row>
    <row r="75" spans="2:11">
      <c r="B75" s="32"/>
      <c r="C75" s="32"/>
      <c r="D75" s="32"/>
      <c r="E75" s="32"/>
      <c r="F75" s="32"/>
      <c r="G75" s="32"/>
      <c r="H75" s="32"/>
      <c r="I75" s="32"/>
      <c r="J75" s="32"/>
    </row>
    <row r="76" spans="2:11" ht="23.5">
      <c r="B76" s="32"/>
      <c r="C76" s="32"/>
      <c r="D76" s="86" t="s">
        <v>36</v>
      </c>
      <c r="E76" s="86"/>
      <c r="F76" s="86"/>
      <c r="G76" s="86"/>
      <c r="H76" s="86"/>
      <c r="I76" s="32"/>
      <c r="J76" s="32"/>
    </row>
    <row r="77" spans="2:11" ht="12" customHeight="1">
      <c r="B77" s="32"/>
      <c r="C77" s="32"/>
      <c r="D77" s="72"/>
      <c r="E77" s="72"/>
      <c r="F77" s="72"/>
      <c r="G77" s="72"/>
      <c r="H77" s="72"/>
      <c r="I77" s="32"/>
      <c r="J77" s="32"/>
    </row>
    <row r="78" spans="2:11" ht="75.75" customHeight="1">
      <c r="B78" s="32"/>
      <c r="C78" s="32"/>
      <c r="D78" s="73" t="s">
        <v>37</v>
      </c>
      <c r="E78" s="74" t="s">
        <v>38</v>
      </c>
      <c r="F78" s="75" t="s">
        <v>39</v>
      </c>
      <c r="G78" s="75" t="s">
        <v>40</v>
      </c>
      <c r="H78" s="76" t="s">
        <v>41</v>
      </c>
      <c r="I78" s="32"/>
      <c r="J78" s="32"/>
    </row>
    <row r="79" spans="2:11" ht="16">
      <c r="B79" s="32"/>
      <c r="C79" s="32"/>
      <c r="D79" s="8">
        <v>-0.4</v>
      </c>
      <c r="E79" s="2">
        <f>+$E$11*(1+D79)</f>
        <v>14.388</v>
      </c>
      <c r="F79" s="77">
        <f>+$H$47*E79</f>
        <v>0</v>
      </c>
      <c r="G79" s="78">
        <f>+F79-$B$47</f>
        <v>0</v>
      </c>
      <c r="H79" s="1" t="e">
        <f>+G79/$B$47</f>
        <v>#DIV/0!</v>
      </c>
      <c r="I79" s="32"/>
      <c r="J79" s="32"/>
    </row>
    <row r="80" spans="2:11" ht="16">
      <c r="B80" s="32"/>
      <c r="C80" s="32"/>
      <c r="D80" s="8">
        <v>-0.3</v>
      </c>
      <c r="E80" s="3">
        <f t="shared" ref="E80:E86" si="0">+$E$11*(1+D80)</f>
        <v>16.785999999999998</v>
      </c>
      <c r="F80" s="78">
        <f t="shared" ref="F80:F86" si="1">+$H$47*E80</f>
        <v>0</v>
      </c>
      <c r="G80" s="78">
        <f t="shared" ref="G80:G86" si="2">+F80-$B$47</f>
        <v>0</v>
      </c>
      <c r="H80" s="1" t="e">
        <f t="shared" ref="H80:H86" si="3">+G80/$B$47</f>
        <v>#DIV/0!</v>
      </c>
      <c r="I80" s="32"/>
      <c r="J80" s="32"/>
    </row>
    <row r="81" spans="2:10" ht="16">
      <c r="B81" s="32"/>
      <c r="C81" s="32"/>
      <c r="D81" s="8">
        <v>-0.2</v>
      </c>
      <c r="E81" s="3">
        <f t="shared" si="0"/>
        <v>19.184000000000001</v>
      </c>
      <c r="F81" s="78">
        <f t="shared" si="1"/>
        <v>0</v>
      </c>
      <c r="G81" s="78">
        <f t="shared" si="2"/>
        <v>0</v>
      </c>
      <c r="H81" s="1" t="e">
        <f t="shared" si="3"/>
        <v>#DIV/0!</v>
      </c>
      <c r="I81" s="32"/>
      <c r="J81" s="32"/>
    </row>
    <row r="82" spans="2:10" ht="16">
      <c r="B82" s="32"/>
      <c r="C82" s="32"/>
      <c r="D82" s="8">
        <v>-0.1</v>
      </c>
      <c r="E82" s="3">
        <f t="shared" si="0"/>
        <v>21.582000000000001</v>
      </c>
      <c r="F82" s="78">
        <f t="shared" si="1"/>
        <v>0</v>
      </c>
      <c r="G82" s="78">
        <f t="shared" si="2"/>
        <v>0</v>
      </c>
      <c r="H82" s="1" t="e">
        <f t="shared" si="3"/>
        <v>#DIV/0!</v>
      </c>
      <c r="I82" s="32"/>
      <c r="J82" s="32"/>
    </row>
    <row r="83" spans="2:10" ht="16">
      <c r="B83" s="32"/>
      <c r="C83" s="32"/>
      <c r="D83" s="9">
        <v>0</v>
      </c>
      <c r="E83" s="4">
        <f t="shared" si="0"/>
        <v>23.98</v>
      </c>
      <c r="F83" s="79">
        <f t="shared" si="1"/>
        <v>0</v>
      </c>
      <c r="G83" s="79">
        <f t="shared" si="2"/>
        <v>0</v>
      </c>
      <c r="H83" s="7" t="e">
        <f t="shared" si="3"/>
        <v>#DIV/0!</v>
      </c>
      <c r="I83" s="32"/>
      <c r="J83" s="32"/>
    </row>
    <row r="84" spans="2:10" ht="16">
      <c r="B84" s="32"/>
      <c r="C84" s="32"/>
      <c r="D84" s="10">
        <v>0.1</v>
      </c>
      <c r="E84" s="3">
        <f t="shared" si="0"/>
        <v>26.378000000000004</v>
      </c>
      <c r="F84" s="78">
        <f t="shared" si="1"/>
        <v>0</v>
      </c>
      <c r="G84" s="78">
        <f t="shared" si="2"/>
        <v>0</v>
      </c>
      <c r="H84" s="1" t="e">
        <f t="shared" si="3"/>
        <v>#DIV/0!</v>
      </c>
      <c r="I84" s="32"/>
      <c r="J84" s="32"/>
    </row>
    <row r="85" spans="2:10" ht="16">
      <c r="B85" s="32"/>
      <c r="C85" s="32"/>
      <c r="D85" s="10">
        <v>0.2</v>
      </c>
      <c r="E85" s="3">
        <f t="shared" si="0"/>
        <v>28.776</v>
      </c>
      <c r="F85" s="78">
        <f t="shared" si="1"/>
        <v>0</v>
      </c>
      <c r="G85" s="78">
        <f t="shared" si="2"/>
        <v>0</v>
      </c>
      <c r="H85" s="1" t="e">
        <f t="shared" si="3"/>
        <v>#DIV/0!</v>
      </c>
      <c r="I85" s="32"/>
      <c r="J85" s="32"/>
    </row>
    <row r="86" spans="2:10" ht="16">
      <c r="B86" s="32"/>
      <c r="C86" s="32"/>
      <c r="D86" s="10">
        <v>0.3</v>
      </c>
      <c r="E86" s="3">
        <f t="shared" si="0"/>
        <v>31.174000000000003</v>
      </c>
      <c r="F86" s="78">
        <f t="shared" si="1"/>
        <v>0</v>
      </c>
      <c r="G86" s="78">
        <f t="shared" si="2"/>
        <v>0</v>
      </c>
      <c r="H86" s="1" t="e">
        <f t="shared" si="3"/>
        <v>#DIV/0!</v>
      </c>
      <c r="I86" s="32"/>
      <c r="J86" s="32"/>
    </row>
    <row r="87" spans="2:10">
      <c r="B87" s="32"/>
      <c r="C87" s="32"/>
      <c r="D87" s="32"/>
      <c r="E87" s="32"/>
      <c r="F87" s="32"/>
      <c r="G87" s="32"/>
      <c r="H87" s="32"/>
      <c r="I87" s="32"/>
      <c r="J87" s="32"/>
    </row>
    <row r="88" spans="2:10">
      <c r="B88" s="32"/>
      <c r="C88" s="32"/>
      <c r="D88" s="32"/>
      <c r="E88" s="32"/>
      <c r="F88" s="32"/>
      <c r="G88" s="32"/>
      <c r="H88" s="32"/>
      <c r="I88" s="32"/>
      <c r="J88" s="32"/>
    </row>
    <row r="89" spans="2:10" ht="23.5">
      <c r="B89" s="80" t="s">
        <v>42</v>
      </c>
      <c r="C89" s="32"/>
      <c r="D89" s="32"/>
      <c r="E89" s="32"/>
      <c r="F89" s="32"/>
      <c r="G89" s="32"/>
      <c r="H89" s="32"/>
      <c r="I89" s="32"/>
      <c r="J89" s="32"/>
    </row>
    <row r="90" spans="2:10">
      <c r="B90" s="32"/>
      <c r="C90" s="32"/>
      <c r="D90" s="32"/>
      <c r="E90" s="32"/>
      <c r="F90" s="32"/>
      <c r="G90" s="32"/>
      <c r="H90" s="32"/>
      <c r="I90" s="32"/>
      <c r="J90" s="32"/>
    </row>
    <row r="91" spans="2:10">
      <c r="B91" s="32" t="s">
        <v>43</v>
      </c>
      <c r="C91" s="32"/>
      <c r="D91" s="81"/>
      <c r="E91" s="32"/>
      <c r="F91" s="32"/>
      <c r="G91" s="32"/>
      <c r="H91" s="32"/>
      <c r="I91" s="32"/>
      <c r="J91" s="32"/>
    </row>
    <row r="92" spans="2:10">
      <c r="B92" s="32" t="s">
        <v>44</v>
      </c>
      <c r="C92" s="32"/>
      <c r="D92" s="32"/>
      <c r="E92" s="32"/>
      <c r="F92" s="32"/>
      <c r="G92" s="32"/>
      <c r="H92" s="32"/>
      <c r="I92" s="32"/>
      <c r="J92" s="32"/>
    </row>
    <row r="93" spans="2:10">
      <c r="B93" s="32" t="s">
        <v>45</v>
      </c>
      <c r="C93" s="32"/>
      <c r="D93" s="32"/>
      <c r="E93" s="32"/>
      <c r="F93" s="32"/>
      <c r="G93" s="32"/>
      <c r="H93" s="32"/>
      <c r="I93" s="32"/>
      <c r="J93" s="32"/>
    </row>
  </sheetData>
  <sheetProtection algorithmName="SHA-512" hashValue="dZQBmG2uxiuiFhrd29acANn5uD4ejJYHcZxAV2GGmUCYUEQbWubZJkyD2OILz7jK+YHSEmupJG9+RF1dQIypsg==" saltValue="i90sMARE3xl4kY4beHJcig==" spinCount="100000" sheet="1" objects="1" selectLockedCells="1"/>
  <mergeCells count="7">
    <mergeCell ref="C29:I29"/>
    <mergeCell ref="C41:I41"/>
    <mergeCell ref="C19:I19"/>
    <mergeCell ref="D76:H76"/>
    <mergeCell ref="B52:J52"/>
    <mergeCell ref="C62:I62"/>
    <mergeCell ref="C53:I53"/>
  </mergeCells>
  <conditionalFormatting sqref="E79:E86">
    <cfRule type="cellIs" dxfId="2" priority="1" operator="lessThan">
      <formula>$C$8</formula>
    </cfRule>
  </conditionalFormatting>
  <conditionalFormatting sqref="F79:F86">
    <cfRule type="cellIs" dxfId="1" priority="2" operator="lessThan">
      <formula>#REF!</formula>
    </cfRule>
  </conditionalFormatting>
  <conditionalFormatting sqref="G79:H86">
    <cfRule type="cellIs" dxfId="0" priority="3" operator="lessThan">
      <formula>0</formula>
    </cfRule>
  </conditionalFormatting>
  <printOptions horizontalCentered="1" verticalCentered="1"/>
  <pageMargins left="0.31496062992125984" right="0.31496062992125984" top="0.35433070866141736" bottom="0.35433070866141736" header="0.31496062992125984" footer="0.31496062992125984"/>
  <pageSetup scale="3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2CE37772398E4A9958FD81B0C90A07" ma:contentTypeVersion="11" ma:contentTypeDescription="Create a new document." ma:contentTypeScope="" ma:versionID="bc66e4d0f780bf81bc212e280a2fc193">
  <xsd:schema xmlns:xsd="http://www.w3.org/2001/XMLSchema" xmlns:xs="http://www.w3.org/2001/XMLSchema" xmlns:p="http://schemas.microsoft.com/office/2006/metadata/properties" xmlns:ns2="f928b5fa-1d46-46a7-a1a3-248029f78f0b" xmlns:ns3="c71a235c-b320-4665-a603-d793eeb637af" targetNamespace="http://schemas.microsoft.com/office/2006/metadata/properties" ma:root="true" ma:fieldsID="8fcef525121a008d1191c63d4b923a32" ns2:_="" ns3:_="">
    <xsd:import namespace="f928b5fa-1d46-46a7-a1a3-248029f78f0b"/>
    <xsd:import namespace="c71a235c-b320-4665-a603-d793eeb637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28b5fa-1d46-46a7-a1a3-248029f78f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3bb3131-6cc5-4e77-bc53-0d9f4a5bd0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1a235c-b320-4665-a603-d793eeb637a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56a25b8-1050-4a75-bb36-e91e79443582}" ma:internalName="TaxCatchAll" ma:showField="CatchAllData" ma:web="c71a235c-b320-4665-a603-d793eeb637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28b5fa-1d46-46a7-a1a3-248029f78f0b">
      <Terms xmlns="http://schemas.microsoft.com/office/infopath/2007/PartnerControls"/>
    </lcf76f155ced4ddcb4097134ff3c332f>
    <TaxCatchAll xmlns="c71a235c-b320-4665-a603-d793eeb637af" xsi:nil="true"/>
  </documentManagement>
</p:properties>
</file>

<file path=customXml/itemProps1.xml><?xml version="1.0" encoding="utf-8"?>
<ds:datastoreItem xmlns:ds="http://schemas.openxmlformats.org/officeDocument/2006/customXml" ds:itemID="{63B8F9A3-F211-4A90-9068-5BAB7282AC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28b5fa-1d46-46a7-a1a3-248029f78f0b"/>
    <ds:schemaRef ds:uri="c71a235c-b320-4665-a603-d793eeb637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5AA79B-BDD7-4CC5-900A-22109ED921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1F6E2A-1555-4C4F-992A-33964BD1FFA4}">
  <ds:schemaRefs>
    <ds:schemaRef ds:uri="http://schemas.microsoft.com/office/2006/metadata/properties"/>
    <ds:schemaRef ds:uri="http://schemas.microsoft.com/office/infopath/2007/PartnerControls"/>
    <ds:schemaRef ds:uri="f928b5fa-1d46-46a7-a1a3-248029f78f0b"/>
    <ds:schemaRef ds:uri="c71a235c-b320-4665-a603-d793eeb637a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FR - FCPE EUR</vt:lpstr>
      <vt:lpstr>'FR - FCPE EUR'!Area_stampa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DESSERRE Ariane</dc:creator>
  <cp:keywords/>
  <dc:description/>
  <cp:lastModifiedBy>CIRACI Antonio</cp:lastModifiedBy>
  <cp:revision/>
  <dcterms:created xsi:type="dcterms:W3CDTF">2023-09-25T09:15:03Z</dcterms:created>
  <dcterms:modified xsi:type="dcterms:W3CDTF">2026-09-14T10:58:11Z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0x010100302CE37772398E4A9958FD81B0C90A07</vt:lpwstr>
  </property>
</Properties>
</file>